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6" i="1"/>
  <c r="F45"/>
  <c r="F44"/>
  <c r="F43"/>
  <c r="F41"/>
  <c r="F40"/>
  <c r="F39"/>
  <c r="F38"/>
  <c r="F37"/>
  <c r="F36"/>
  <c r="F35"/>
  <c r="F34"/>
  <c r="F33"/>
  <c r="F32"/>
  <c r="F48" s="1"/>
  <c r="F29"/>
  <c r="F28"/>
  <c r="F27"/>
  <c r="F26"/>
  <c r="F25"/>
  <c r="F21"/>
  <c r="F31" s="1"/>
  <c r="F16"/>
  <c r="F15"/>
  <c r="F14"/>
  <c r="F13"/>
  <c r="F12"/>
  <c r="F11"/>
  <c r="F9"/>
  <c r="E8"/>
  <c r="E18" s="1"/>
  <c r="F8" l="1"/>
  <c r="F17" s="1"/>
  <c r="F18" s="1"/>
  <c r="F50"/>
</calcChain>
</file>

<file path=xl/sharedStrings.xml><?xml version="1.0" encoding="utf-8"?>
<sst xmlns="http://schemas.openxmlformats.org/spreadsheetml/2006/main" count="53" uniqueCount="52">
  <si>
    <t>Смета доходов и расходов на 2018г.</t>
  </si>
  <si>
    <t xml:space="preserve">                                          УТВЕРЖДЕНО</t>
  </si>
  <si>
    <t xml:space="preserve">                                                                                 общим собранием членов ТСЖ "Красноармейский 103"</t>
  </si>
  <si>
    <t>Остаток на 01.01.2018г</t>
  </si>
  <si>
    <t>№п/п</t>
  </si>
  <si>
    <t>ДОХОД</t>
  </si>
  <si>
    <t>Площадь,кв.м.</t>
  </si>
  <si>
    <t>тариф,кв.м./руб</t>
  </si>
  <si>
    <t>За месяц</t>
  </si>
  <si>
    <t>За год</t>
  </si>
  <si>
    <t xml:space="preserve"> Содержание помещения</t>
  </si>
  <si>
    <t>Аренда: парикмахерская (3п)</t>
  </si>
  <si>
    <t>Провайдеры:</t>
  </si>
  <si>
    <t>"Оранжевый слон"</t>
  </si>
  <si>
    <t>"Про-движение-Барнаул"</t>
  </si>
  <si>
    <t>"Сибирские сети"</t>
  </si>
  <si>
    <t>"Дианет"</t>
  </si>
  <si>
    <t>"Ростелеком"</t>
  </si>
  <si>
    <t>"МТС"</t>
  </si>
  <si>
    <t xml:space="preserve">Итого </t>
  </si>
  <si>
    <t>РАСХОД</t>
  </si>
  <si>
    <t>№ п/п</t>
  </si>
  <si>
    <t>Статьи расходов</t>
  </si>
  <si>
    <t>Заработная плата по штатному</t>
  </si>
  <si>
    <t>расписанию</t>
  </si>
  <si>
    <t>Отпускные</t>
  </si>
  <si>
    <t>Налоги: 20% П/Ф; 0,2% ФСС</t>
  </si>
  <si>
    <t>Обслуживание сайта ТСЖ(ГИС ЖКХ)</t>
  </si>
  <si>
    <t>Вознаграждение председателю</t>
  </si>
  <si>
    <t>Вознаграждение ревизору</t>
  </si>
  <si>
    <t>Налоги ПФ, ФСС(председатель,ревизор)</t>
  </si>
  <si>
    <t>Договора подряда(непредвид.расходы)</t>
  </si>
  <si>
    <t>(с 20,02%)</t>
  </si>
  <si>
    <t>Итого</t>
  </si>
  <si>
    <t>Канцелярские,почтовые расходы</t>
  </si>
  <si>
    <t>Сод-е оргтехники(бумага,заправка)</t>
  </si>
  <si>
    <t>Услуги телефонной и сотовой связи</t>
  </si>
  <si>
    <t>Проезд</t>
  </si>
  <si>
    <t>Страхование лифтов(разовая)</t>
  </si>
  <si>
    <t>ООО "Эскада"</t>
  </si>
  <si>
    <t xml:space="preserve">Содержание расчётного счёта </t>
  </si>
  <si>
    <t>Услуги ВЦ, РКЦ</t>
  </si>
  <si>
    <t>ООО "К-Сервис"(дворник,техн)</t>
  </si>
  <si>
    <t>Дератизация (1,4 квартал)</t>
  </si>
  <si>
    <t>Налоги на УСН 15%</t>
  </si>
  <si>
    <t>ООО "СТК-Сервис"(сантехники)</t>
  </si>
  <si>
    <t>Юридические услуги</t>
  </si>
  <si>
    <t>Услуги программиста 1С</t>
  </si>
  <si>
    <t>Паспорт инженерных сетей</t>
  </si>
  <si>
    <t>Хозяйственные расходы</t>
  </si>
  <si>
    <t>Всего</t>
  </si>
  <si>
    <t xml:space="preserve">                                                               от   06 июня  2018г.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</si>
</sst>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0" xfId="0" applyFont="1" applyFill="1"/>
    <xf numFmtId="2" fontId="2" fillId="2" borderId="0" xfId="0" applyNumberFormat="1" applyFont="1" applyFill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2" fontId="3" fillId="0" borderId="1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0" fontId="8" fillId="0" borderId="1" xfId="0" applyFont="1" applyBorder="1"/>
    <xf numFmtId="0" fontId="0" fillId="0" borderId="1" xfId="0" applyBorder="1"/>
    <xf numFmtId="2" fontId="9" fillId="0" borderId="1" xfId="0" applyNumberFormat="1" applyFont="1" applyBorder="1"/>
    <xf numFmtId="0" fontId="2" fillId="3" borderId="1" xfId="0" applyFont="1" applyFill="1" applyBorder="1"/>
    <xf numFmtId="2" fontId="10" fillId="3" borderId="1" xfId="0" applyNumberFormat="1" applyFont="1" applyFill="1" applyBorder="1"/>
    <xf numFmtId="0" fontId="10" fillId="0" borderId="1" xfId="0" applyFont="1" applyBorder="1" applyAlignment="1">
      <alignment horizontal="center"/>
    </xf>
    <xf numFmtId="0" fontId="4" fillId="4" borderId="1" xfId="0" applyFont="1" applyFill="1" applyBorder="1"/>
    <xf numFmtId="0" fontId="0" fillId="4" borderId="1" xfId="0" applyFill="1" applyBorder="1" applyAlignment="1">
      <alignment horizontal="center"/>
    </xf>
    <xf numFmtId="0" fontId="11" fillId="5" borderId="1" xfId="0" applyFont="1" applyFill="1" applyBorder="1"/>
    <xf numFmtId="0" fontId="7" fillId="5" borderId="1" xfId="0" applyFont="1" applyFill="1" applyBorder="1"/>
    <xf numFmtId="0" fontId="12" fillId="5" borderId="1" xfId="0" applyFont="1" applyFill="1" applyBorder="1"/>
    <xf numFmtId="0" fontId="7" fillId="4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7" fillId="3" borderId="1" xfId="0" applyFont="1" applyFill="1" applyBorder="1"/>
    <xf numFmtId="0" fontId="3" fillId="6" borderId="1" xfId="0" applyFont="1" applyFill="1" applyBorder="1"/>
    <xf numFmtId="0" fontId="0" fillId="7" borderId="1" xfId="0" applyFill="1" applyBorder="1"/>
    <xf numFmtId="0" fontId="7" fillId="7" borderId="1" xfId="0" applyFont="1" applyFill="1" applyBorder="1"/>
    <xf numFmtId="0" fontId="0" fillId="8" borderId="1" xfId="0" applyFill="1" applyBorder="1"/>
    <xf numFmtId="0" fontId="10" fillId="9" borderId="1" xfId="0" applyFont="1" applyFill="1" applyBorder="1"/>
    <xf numFmtId="0" fontId="7" fillId="9" borderId="1" xfId="0" applyFont="1" applyFill="1" applyBorder="1"/>
    <xf numFmtId="2" fontId="13" fillId="9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50"/>
  <sheetViews>
    <sheetView tabSelected="1" workbookViewId="0">
      <selection activeCell="M8" sqref="M8"/>
    </sheetView>
  </sheetViews>
  <sheetFormatPr defaultRowHeight="15"/>
  <cols>
    <col min="1" max="1" width="5.140625" customWidth="1"/>
    <col min="2" max="2" width="27.7109375" customWidth="1"/>
    <col min="3" max="3" width="17" customWidth="1"/>
    <col min="5" max="5" width="11.7109375" customWidth="1"/>
    <col min="6" max="6" width="13.28515625" customWidth="1"/>
  </cols>
  <sheetData>
    <row r="2" spans="1:6">
      <c r="B2" t="s">
        <v>0</v>
      </c>
      <c r="D2" t="s">
        <v>1</v>
      </c>
      <c r="E2" s="1"/>
      <c r="F2" s="1"/>
    </row>
    <row r="3" spans="1:6">
      <c r="B3" s="2" t="s">
        <v>2</v>
      </c>
      <c r="C3" s="2"/>
      <c r="D3" s="2"/>
      <c r="E3" s="2"/>
      <c r="F3" s="2"/>
    </row>
    <row r="4" spans="1:6">
      <c r="C4" t="s">
        <v>51</v>
      </c>
    </row>
    <row r="5" spans="1:6">
      <c r="A5" s="2"/>
      <c r="C5" s="3" t="s">
        <v>3</v>
      </c>
      <c r="D5" s="3"/>
      <c r="E5" s="3"/>
      <c r="F5" s="4">
        <v>28221.8</v>
      </c>
    </row>
    <row r="6" spans="1:6">
      <c r="A6" s="2"/>
    </row>
    <row r="7" spans="1:6">
      <c r="A7" s="5" t="s">
        <v>4</v>
      </c>
      <c r="B7" s="6" t="s">
        <v>5</v>
      </c>
      <c r="C7" s="7" t="s">
        <v>6</v>
      </c>
      <c r="D7" s="7" t="s">
        <v>7</v>
      </c>
      <c r="E7" s="8" t="s">
        <v>8</v>
      </c>
      <c r="F7" s="8" t="s">
        <v>9</v>
      </c>
    </row>
    <row r="8" spans="1:6">
      <c r="A8" s="9">
        <v>1</v>
      </c>
      <c r="B8" s="10" t="s">
        <v>10</v>
      </c>
      <c r="C8" s="11">
        <v>12930.1</v>
      </c>
      <c r="D8" s="12">
        <v>10</v>
      </c>
      <c r="E8" s="12">
        <f>C8*D8</f>
        <v>129301</v>
      </c>
      <c r="F8" s="13">
        <f>E8*12</f>
        <v>1551612</v>
      </c>
    </row>
    <row r="9" spans="1:6">
      <c r="A9" s="9">
        <v>2</v>
      </c>
      <c r="B9" s="10" t="s">
        <v>11</v>
      </c>
      <c r="C9" s="12"/>
      <c r="D9" s="12"/>
      <c r="E9" s="12">
        <v>10000</v>
      </c>
      <c r="F9" s="12">
        <f>E9*12</f>
        <v>120000</v>
      </c>
    </row>
    <row r="10" spans="1:6">
      <c r="A10" s="9">
        <v>3</v>
      </c>
      <c r="B10" s="14" t="s">
        <v>12</v>
      </c>
      <c r="C10" s="12"/>
      <c r="D10" s="12"/>
      <c r="E10" s="12"/>
      <c r="F10" s="12"/>
    </row>
    <row r="11" spans="1:6">
      <c r="A11" s="9"/>
      <c r="B11" s="14" t="s">
        <v>13</v>
      </c>
      <c r="C11" s="12"/>
      <c r="D11" s="12"/>
      <c r="E11" s="12">
        <v>250</v>
      </c>
      <c r="F11" s="12">
        <f t="shared" ref="F11:F16" si="0">E11*12</f>
        <v>3000</v>
      </c>
    </row>
    <row r="12" spans="1:6">
      <c r="A12" s="9"/>
      <c r="B12" s="14" t="s">
        <v>14</v>
      </c>
      <c r="C12" s="12"/>
      <c r="D12" s="12"/>
      <c r="E12" s="12">
        <v>1000</v>
      </c>
      <c r="F12" s="12">
        <f t="shared" si="0"/>
        <v>12000</v>
      </c>
    </row>
    <row r="13" spans="1:6">
      <c r="A13" s="9"/>
      <c r="B13" s="14" t="s">
        <v>15</v>
      </c>
      <c r="C13" s="12"/>
      <c r="D13" s="12"/>
      <c r="E13" s="12">
        <v>750</v>
      </c>
      <c r="F13" s="12">
        <f t="shared" si="0"/>
        <v>9000</v>
      </c>
    </row>
    <row r="14" spans="1:6">
      <c r="A14" s="9"/>
      <c r="B14" s="14" t="s">
        <v>16</v>
      </c>
      <c r="C14" s="12"/>
      <c r="D14" s="12"/>
      <c r="E14" s="12">
        <v>550</v>
      </c>
      <c r="F14" s="12">
        <f t="shared" si="0"/>
        <v>6600</v>
      </c>
    </row>
    <row r="15" spans="1:6">
      <c r="A15" s="9"/>
      <c r="B15" s="14" t="s">
        <v>17</v>
      </c>
      <c r="C15" s="12"/>
      <c r="D15" s="12"/>
      <c r="E15" s="12">
        <v>700</v>
      </c>
      <c r="F15" s="12">
        <f t="shared" si="0"/>
        <v>8400</v>
      </c>
    </row>
    <row r="16" spans="1:6">
      <c r="A16" s="7"/>
      <c r="B16" s="14" t="s">
        <v>18</v>
      </c>
      <c r="C16" s="12"/>
      <c r="D16" s="12"/>
      <c r="E16" s="12">
        <v>1450</v>
      </c>
      <c r="F16" s="12">
        <f t="shared" si="0"/>
        <v>17400</v>
      </c>
    </row>
    <row r="17" spans="1:6">
      <c r="A17" s="7"/>
      <c r="B17" s="15"/>
      <c r="C17" s="12"/>
      <c r="D17" s="12"/>
      <c r="E17" s="12"/>
      <c r="F17" s="16">
        <f>SUM(F8:F16)</f>
        <v>1728012</v>
      </c>
    </row>
    <row r="18" spans="1:6">
      <c r="A18" s="9"/>
      <c r="B18" s="17" t="s">
        <v>19</v>
      </c>
      <c r="C18" s="17"/>
      <c r="D18" s="17"/>
      <c r="E18" s="18">
        <f>SUM(E8:E17)</f>
        <v>144001</v>
      </c>
      <c r="F18" s="18">
        <f>F5+F17</f>
        <v>1756233.8</v>
      </c>
    </row>
    <row r="19" spans="1:6">
      <c r="A19" s="15"/>
      <c r="B19" s="19" t="s">
        <v>20</v>
      </c>
      <c r="C19" s="15"/>
      <c r="D19" s="15"/>
      <c r="E19" s="15"/>
      <c r="F19" s="15"/>
    </row>
    <row r="20" spans="1:6">
      <c r="A20" s="20" t="s">
        <v>21</v>
      </c>
      <c r="B20" s="21" t="s">
        <v>22</v>
      </c>
      <c r="C20" s="21"/>
      <c r="D20" s="21"/>
      <c r="E20" s="15"/>
      <c r="F20" s="15"/>
    </row>
    <row r="21" spans="1:6">
      <c r="A21" s="7">
        <v>1</v>
      </c>
      <c r="B21" s="7" t="s">
        <v>23</v>
      </c>
      <c r="C21" s="12"/>
      <c r="D21" s="12"/>
      <c r="E21" s="12">
        <v>35535</v>
      </c>
      <c r="F21" s="12">
        <f>E21*12</f>
        <v>426420</v>
      </c>
    </row>
    <row r="22" spans="1:6">
      <c r="A22" s="7"/>
      <c r="B22" s="7" t="s">
        <v>24</v>
      </c>
      <c r="C22" s="12"/>
      <c r="D22" s="12"/>
      <c r="E22" s="12"/>
      <c r="F22" s="12"/>
    </row>
    <row r="23" spans="1:6">
      <c r="A23" s="7">
        <v>2</v>
      </c>
      <c r="B23" s="7" t="s">
        <v>25</v>
      </c>
      <c r="C23" s="12"/>
      <c r="D23" s="12"/>
      <c r="E23" s="12"/>
      <c r="F23" s="12">
        <v>33960</v>
      </c>
    </row>
    <row r="24" spans="1:6">
      <c r="A24" s="7">
        <v>3</v>
      </c>
      <c r="B24" s="7" t="s">
        <v>26</v>
      </c>
      <c r="C24" s="12"/>
      <c r="D24" s="12"/>
      <c r="E24" s="12">
        <v>8750</v>
      </c>
      <c r="F24" s="12">
        <v>105000</v>
      </c>
    </row>
    <row r="25" spans="1:6">
      <c r="A25" s="7">
        <v>4</v>
      </c>
      <c r="B25" s="7" t="s">
        <v>27</v>
      </c>
      <c r="C25" s="12"/>
      <c r="D25" s="12"/>
      <c r="E25" s="12">
        <v>1382.3</v>
      </c>
      <c r="F25" s="12">
        <f>E25*12</f>
        <v>16587.599999999999</v>
      </c>
    </row>
    <row r="26" spans="1:6">
      <c r="A26" s="7">
        <v>5</v>
      </c>
      <c r="B26" s="7" t="s">
        <v>28</v>
      </c>
      <c r="C26" s="12"/>
      <c r="D26" s="12"/>
      <c r="E26" s="12">
        <v>5750</v>
      </c>
      <c r="F26" s="12">
        <f>E26*12</f>
        <v>69000</v>
      </c>
    </row>
    <row r="27" spans="1:6">
      <c r="A27" s="7">
        <v>6</v>
      </c>
      <c r="B27" s="7" t="s">
        <v>29</v>
      </c>
      <c r="C27" s="12"/>
      <c r="D27" s="12"/>
      <c r="E27" s="12">
        <v>900</v>
      </c>
      <c r="F27" s="12">
        <f>E27*12</f>
        <v>10800</v>
      </c>
    </row>
    <row r="28" spans="1:6">
      <c r="A28" s="7">
        <v>7</v>
      </c>
      <c r="B28" s="7" t="s">
        <v>30</v>
      </c>
      <c r="C28" s="12"/>
      <c r="D28" s="12"/>
      <c r="E28" s="12">
        <v>1316.34</v>
      </c>
      <c r="F28" s="12">
        <f>E28*12</f>
        <v>15796.079999999998</v>
      </c>
    </row>
    <row r="29" spans="1:6">
      <c r="A29" s="7">
        <v>8</v>
      </c>
      <c r="B29" s="7" t="s">
        <v>31</v>
      </c>
      <c r="C29" s="12"/>
      <c r="D29" s="12"/>
      <c r="E29" s="12">
        <v>3000</v>
      </c>
      <c r="F29" s="12">
        <f>E29*12</f>
        <v>36000</v>
      </c>
    </row>
    <row r="30" spans="1:6">
      <c r="A30" s="7"/>
      <c r="B30" s="7" t="s">
        <v>32</v>
      </c>
      <c r="C30" s="12"/>
      <c r="D30" s="12"/>
      <c r="E30" s="12"/>
      <c r="F30" s="12"/>
    </row>
    <row r="31" spans="1:6">
      <c r="A31" s="22"/>
      <c r="B31" s="22" t="s">
        <v>33</v>
      </c>
      <c r="C31" s="23"/>
      <c r="D31" s="23"/>
      <c r="E31" s="24"/>
      <c r="F31" s="24">
        <f>SUM(F21:F30)</f>
        <v>713563.67999999993</v>
      </c>
    </row>
    <row r="32" spans="1:6">
      <c r="A32" s="7">
        <v>9</v>
      </c>
      <c r="B32" s="7" t="s">
        <v>34</v>
      </c>
      <c r="C32" s="12"/>
      <c r="D32" s="12"/>
      <c r="E32" s="12">
        <v>600</v>
      </c>
      <c r="F32" s="12">
        <f>E32*12</f>
        <v>7200</v>
      </c>
    </row>
    <row r="33" spans="1:6">
      <c r="A33" s="7">
        <v>10</v>
      </c>
      <c r="B33" s="7" t="s">
        <v>35</v>
      </c>
      <c r="C33" s="12"/>
      <c r="D33" s="12"/>
      <c r="E33" s="12">
        <v>650</v>
      </c>
      <c r="F33" s="12">
        <f t="shared" ref="F33:F41" si="1">E33*12</f>
        <v>7800</v>
      </c>
    </row>
    <row r="34" spans="1:6">
      <c r="A34" s="7">
        <v>11</v>
      </c>
      <c r="B34" s="7" t="s">
        <v>36</v>
      </c>
      <c r="C34" s="12"/>
      <c r="D34" s="12"/>
      <c r="E34" s="12">
        <v>800</v>
      </c>
      <c r="F34" s="12">
        <f t="shared" si="1"/>
        <v>9600</v>
      </c>
    </row>
    <row r="35" spans="1:6">
      <c r="A35" s="7">
        <v>12</v>
      </c>
      <c r="B35" s="7" t="s">
        <v>37</v>
      </c>
      <c r="C35" s="12"/>
      <c r="D35" s="12"/>
      <c r="E35" s="12">
        <v>200</v>
      </c>
      <c r="F35" s="12">
        <f t="shared" si="1"/>
        <v>2400</v>
      </c>
    </row>
    <row r="36" spans="1:6">
      <c r="A36" s="7">
        <v>13</v>
      </c>
      <c r="B36" s="7" t="s">
        <v>38</v>
      </c>
      <c r="C36" s="12"/>
      <c r="D36" s="12"/>
      <c r="E36" s="12">
        <v>250</v>
      </c>
      <c r="F36" s="12">
        <f t="shared" si="1"/>
        <v>3000</v>
      </c>
    </row>
    <row r="37" spans="1:6">
      <c r="A37" s="7">
        <v>14</v>
      </c>
      <c r="B37" s="7" t="s">
        <v>39</v>
      </c>
      <c r="C37" s="12"/>
      <c r="D37" s="12"/>
      <c r="E37" s="12">
        <v>1500</v>
      </c>
      <c r="F37" s="12">
        <f t="shared" si="1"/>
        <v>18000</v>
      </c>
    </row>
    <row r="38" spans="1:6">
      <c r="A38" s="7">
        <v>15</v>
      </c>
      <c r="B38" s="7" t="s">
        <v>40</v>
      </c>
      <c r="C38" s="12"/>
      <c r="D38" s="12"/>
      <c r="E38" s="12">
        <v>2000</v>
      </c>
      <c r="F38" s="12">
        <f t="shared" si="1"/>
        <v>24000</v>
      </c>
    </row>
    <row r="39" spans="1:6">
      <c r="A39" s="7">
        <v>16</v>
      </c>
      <c r="B39" s="7" t="s">
        <v>41</v>
      </c>
      <c r="C39" s="12"/>
      <c r="D39" s="12"/>
      <c r="E39" s="12">
        <v>2000</v>
      </c>
      <c r="F39" s="12">
        <f t="shared" si="1"/>
        <v>24000</v>
      </c>
    </row>
    <row r="40" spans="1:6">
      <c r="A40" s="7">
        <v>17</v>
      </c>
      <c r="B40" s="7" t="s">
        <v>42</v>
      </c>
      <c r="C40" s="12"/>
      <c r="D40" s="12"/>
      <c r="E40" s="12">
        <v>27000</v>
      </c>
      <c r="F40" s="12">
        <f t="shared" si="1"/>
        <v>324000</v>
      </c>
    </row>
    <row r="41" spans="1:6">
      <c r="A41" s="7">
        <v>18</v>
      </c>
      <c r="B41" s="7" t="s">
        <v>43</v>
      </c>
      <c r="C41" s="12"/>
      <c r="D41" s="12"/>
      <c r="E41" s="12">
        <v>450</v>
      </c>
      <c r="F41" s="12">
        <f t="shared" si="1"/>
        <v>5400</v>
      </c>
    </row>
    <row r="42" spans="1:6">
      <c r="A42" s="7">
        <v>19</v>
      </c>
      <c r="B42" s="7" t="s">
        <v>44</v>
      </c>
      <c r="C42" s="12"/>
      <c r="D42" s="12"/>
      <c r="E42" s="12"/>
      <c r="F42" s="25">
        <v>18210.12</v>
      </c>
    </row>
    <row r="43" spans="1:6">
      <c r="A43" s="7">
        <v>20</v>
      </c>
      <c r="B43" s="7" t="s">
        <v>45</v>
      </c>
      <c r="C43" s="12"/>
      <c r="D43" s="12"/>
      <c r="E43" s="12">
        <v>10000</v>
      </c>
      <c r="F43" s="12">
        <f t="shared" ref="F43:F44" si="2">E43*12</f>
        <v>120000</v>
      </c>
    </row>
    <row r="44" spans="1:6">
      <c r="A44" s="7">
        <v>21</v>
      </c>
      <c r="B44" s="7" t="s">
        <v>46</v>
      </c>
      <c r="C44" s="12"/>
      <c r="D44" s="12"/>
      <c r="E44" s="12">
        <v>3500</v>
      </c>
      <c r="F44" s="12">
        <f t="shared" si="2"/>
        <v>42000</v>
      </c>
    </row>
    <row r="45" spans="1:6">
      <c r="A45" s="7">
        <v>22</v>
      </c>
      <c r="B45" s="7" t="s">
        <v>47</v>
      </c>
      <c r="C45" s="12"/>
      <c r="D45" s="12"/>
      <c r="E45" s="12">
        <v>500</v>
      </c>
      <c r="F45" s="12">
        <f>E45*12</f>
        <v>6000</v>
      </c>
    </row>
    <row r="46" spans="1:6">
      <c r="A46" s="7">
        <v>23</v>
      </c>
      <c r="B46" s="7" t="s">
        <v>48</v>
      </c>
      <c r="C46" s="12"/>
      <c r="D46" s="12"/>
      <c r="E46" s="12">
        <v>3130</v>
      </c>
      <c r="F46" s="12">
        <f>E46*12</f>
        <v>37560</v>
      </c>
    </row>
    <row r="47" spans="1:6">
      <c r="A47" s="15"/>
      <c r="B47" s="15"/>
      <c r="C47" s="12"/>
      <c r="D47" s="12"/>
      <c r="E47" s="12"/>
      <c r="F47" s="12"/>
    </row>
    <row r="48" spans="1:6">
      <c r="A48" s="26"/>
      <c r="B48" s="27" t="s">
        <v>33</v>
      </c>
      <c r="C48" s="12"/>
      <c r="D48" s="12"/>
      <c r="E48" s="28"/>
      <c r="F48" s="28">
        <f>SUM(F32:F47)</f>
        <v>649170.12</v>
      </c>
    </row>
    <row r="49" spans="1:6">
      <c r="A49" s="29">
        <v>24</v>
      </c>
      <c r="B49" s="30" t="s">
        <v>49</v>
      </c>
      <c r="C49" s="12"/>
      <c r="D49" s="12"/>
      <c r="E49" s="31"/>
      <c r="F49" s="31">
        <v>393500</v>
      </c>
    </row>
    <row r="50" spans="1:6">
      <c r="A50" s="32"/>
      <c r="B50" s="33" t="s">
        <v>50</v>
      </c>
      <c r="C50" s="12"/>
      <c r="D50" s="12"/>
      <c r="E50" s="34"/>
      <c r="F50" s="35">
        <f>F31+F48+F49</f>
        <v>1756233.7999999998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2018-06-06T07:50:45Z</dcterms:modified>
</cp:coreProperties>
</file>